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er\Desktop\"/>
    </mc:Choice>
  </mc:AlternateContent>
  <xr:revisionPtr revIDLastSave="0" documentId="13_ncr:1_{C8504EFB-AD8A-412A-B94D-8A9DC50BB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0">Лист1!#REF!</definedName>
    <definedName name="_xlnm.Print_Area" localSheetId="0">Лист1!$A$1:$F$49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D37" i="1"/>
  <c r="D36" i="1"/>
  <c r="D35" i="1"/>
  <c r="D34" i="1"/>
  <c r="D32" i="1"/>
  <c r="D31" i="1"/>
  <c r="D30" i="1"/>
  <c r="D28" i="1"/>
  <c r="D27" i="1"/>
  <c r="D26" i="1"/>
  <c r="D25" i="1"/>
  <c r="D23" i="1"/>
  <c r="D22" i="1"/>
  <c r="D21" i="1"/>
  <c r="D19" i="1"/>
  <c r="D18" i="1"/>
  <c r="D16" i="1"/>
  <c r="D15" i="1"/>
  <c r="D13" i="1"/>
  <c r="D12" i="1"/>
  <c r="E31" i="1" l="1"/>
  <c r="F31" i="1" s="1"/>
  <c r="E44" i="1"/>
  <c r="F44" i="1" s="1"/>
  <c r="E19" i="1"/>
  <c r="F19" i="1" s="1"/>
  <c r="E18" i="1"/>
  <c r="F18" i="1" s="1"/>
  <c r="E23" i="1" l="1"/>
  <c r="F23" i="1" s="1"/>
  <c r="E15" i="1"/>
  <c r="F15" i="1" s="1"/>
  <c r="E16" i="1"/>
  <c r="F16" i="1" s="1"/>
  <c r="E12" i="1"/>
  <c r="F12" i="1" s="1"/>
  <c r="E30" i="1" l="1"/>
  <c r="F30" i="1" s="1"/>
  <c r="E22" i="1"/>
  <c r="F22" i="1" s="1"/>
  <c r="E21" i="1"/>
  <c r="F21" i="1" s="1"/>
  <c r="E13" i="1"/>
  <c r="F13" i="1" s="1"/>
  <c r="E37" i="1" l="1"/>
  <c r="F37" i="1" s="1"/>
  <c r="E32" i="1"/>
  <c r="F32" i="1" s="1"/>
  <c r="E34" i="1"/>
  <c r="F34" i="1" s="1"/>
  <c r="E45" i="1"/>
  <c r="F45" i="1" s="1"/>
  <c r="E35" i="1" l="1"/>
  <c r="F35" i="1" s="1"/>
  <c r="E27" i="1"/>
  <c r="F27" i="1" s="1"/>
  <c r="E36" i="1" l="1"/>
  <c r="F36" i="1" s="1"/>
  <c r="E26" i="1"/>
  <c r="F26" i="1" s="1"/>
  <c r="E25" i="1"/>
  <c r="F25" i="1" s="1"/>
  <c r="E28" i="1"/>
  <c r="F28" i="1" s="1"/>
</calcChain>
</file>

<file path=xl/sharedStrings.xml><?xml version="1.0" encoding="utf-8"?>
<sst xmlns="http://schemas.openxmlformats.org/spreadsheetml/2006/main" count="105" uniqueCount="90">
  <si>
    <t>ПРЕЙСКУРАНТ</t>
  </si>
  <si>
    <t xml:space="preserve">Код услуги </t>
  </si>
  <si>
    <t>Наименование работ и услуг</t>
  </si>
  <si>
    <t>Единица измерения</t>
  </si>
  <si>
    <t>Отпускная цена без НДС</t>
  </si>
  <si>
    <t>Ставка НДС 20%</t>
  </si>
  <si>
    <t>Отпускная цена с НДС</t>
  </si>
  <si>
    <t>1.1.</t>
  </si>
  <si>
    <t>1.2.</t>
  </si>
  <si>
    <t xml:space="preserve">1 страница </t>
  </si>
  <si>
    <t>8.1.</t>
  </si>
  <si>
    <t>1 диск</t>
  </si>
  <si>
    <t>Цена договорная</t>
  </si>
  <si>
    <t>1.3.</t>
  </si>
  <si>
    <t>на листе формата А4</t>
  </si>
  <si>
    <t>1.4.</t>
  </si>
  <si>
    <t>2.1.</t>
  </si>
  <si>
    <t>Дубликат  справки о включении отчётных документов в государственный реестр</t>
  </si>
  <si>
    <t>2.2.</t>
  </si>
  <si>
    <t>1 дубликат</t>
  </si>
  <si>
    <t>3.1.</t>
  </si>
  <si>
    <t>3.2.</t>
  </si>
  <si>
    <t>3.3.</t>
  </si>
  <si>
    <t>3.4.</t>
  </si>
  <si>
    <t>1 рукопись</t>
  </si>
  <si>
    <t>1 сборник</t>
  </si>
  <si>
    <t>4.1.</t>
  </si>
  <si>
    <t>4.2.</t>
  </si>
  <si>
    <t>4.3.</t>
  </si>
  <si>
    <t>5.1.</t>
  </si>
  <si>
    <t>5.2.</t>
  </si>
  <si>
    <t>5.3.</t>
  </si>
  <si>
    <t>5.4.</t>
  </si>
  <si>
    <t xml:space="preserve"> Предоставление информации из отчётных материалов с согласия правообладателей с копированием на носитель заказчика</t>
  </si>
  <si>
    <t>6.1.</t>
  </si>
  <si>
    <t>6.2.</t>
  </si>
  <si>
    <t>7.1.</t>
  </si>
  <si>
    <t>7.2.</t>
  </si>
  <si>
    <t>7.3.</t>
  </si>
  <si>
    <t>1 обзор</t>
  </si>
  <si>
    <t>Предоставление информации из отчётных материалов с согласия правообладателей с копированием на CD- диск</t>
  </si>
  <si>
    <t>Ксерокопирование документов</t>
  </si>
  <si>
    <t xml:space="preserve">Сканирование, распознавание, редактирование документов </t>
  </si>
  <si>
    <t>Печать документов</t>
  </si>
  <si>
    <t xml:space="preserve">Дубликат извещения о государственной регистрации НИОКТР            </t>
  </si>
  <si>
    <t>на электронный носитель заказчика</t>
  </si>
  <si>
    <t>Депонирование  сборника научных работ</t>
  </si>
  <si>
    <t>Депонирование  отчёта  о НИР</t>
  </si>
  <si>
    <t>1 запрос</t>
  </si>
  <si>
    <t xml:space="preserve"> 1 проект </t>
  </si>
  <si>
    <t xml:space="preserve"> 1 проект</t>
  </si>
  <si>
    <t>1 страница</t>
  </si>
  <si>
    <t>на СD-диск</t>
  </si>
  <si>
    <t>1 отчет</t>
  </si>
  <si>
    <t xml:space="preserve"> Подготовка проекта регистрационной карты (РК)</t>
  </si>
  <si>
    <t>1 семинар</t>
  </si>
  <si>
    <t xml:space="preserve"> Подготовка проекта  информационной карты (ИК) и рекламно-технического описания (РТО)</t>
  </si>
  <si>
    <t xml:space="preserve">Копирование информации </t>
  </si>
  <si>
    <t>1 слушатель</t>
  </si>
  <si>
    <t> 3.Услуги по депонированию научных работ</t>
  </si>
  <si>
    <t>4. Подготовка проекта комплекта документов для осуществления государственной регистрации</t>
  </si>
  <si>
    <t xml:space="preserve"> 7.  Организационные и обучающие мероприятия</t>
  </si>
  <si>
    <t>5. Оперативный поиск информации по данным государственного реестра</t>
  </si>
  <si>
    <t>Проведение индивидуальной подготовки специалистов по программе семинара-тренинга «Технологии формирования и использования  государственного реестра НИОКТР» с выдачей сертификата</t>
  </si>
  <si>
    <t xml:space="preserve">6.  Информационно-аналитические услуги на базе государственного реестра </t>
  </si>
  <si>
    <t>1.  Печать. Копирование. Сканирование документов</t>
  </si>
  <si>
    <t>8. Информационные услуги</t>
  </si>
  <si>
    <t xml:space="preserve">Поиск по запросу и предоставление для ознакомления депонированных рукописей </t>
  </si>
  <si>
    <t xml:space="preserve"> Подготовка проекта учётной карточки организации (УКО)</t>
  </si>
  <si>
    <t xml:space="preserve"> Поиск и предоставление информации из государственного реестра НИОКТР по запрашиваемой тематике (с указанием номера государственной регистрации, названия работы, сроков ее выполнения, наименования  организации-исполнителя) </t>
  </si>
  <si>
    <t>Подготовка тематических информационно-аналитических обзоров</t>
  </si>
  <si>
    <t>1 услуга</t>
  </si>
  <si>
    <t xml:space="preserve">Депонирование  научной рукописи </t>
  </si>
  <si>
    <t>Организация проведения независимой экспертной оценки инновационных и научных проектов</t>
  </si>
  <si>
    <t>Определение кластерной структуры научных исследований в их взаимосвязи с иными направлениями деятельности, регионами и странами</t>
  </si>
  <si>
    <t xml:space="preserve">Проведение выездных обучающих семинаров  по вопросам государственной регистрации НИОКТР </t>
  </si>
  <si>
    <t>7.4.</t>
  </si>
  <si>
    <t xml:space="preserve">Индивидуальная подготовка специалистов по программе семинара - тренинга «Технологии формирования и ведения локального реестра результатов НТД и прав на них» с выдачей сертификата </t>
  </si>
  <si>
    <t xml:space="preserve">2. Выдача дубликата </t>
  </si>
  <si>
    <t>2.3.</t>
  </si>
  <si>
    <t>Дубликат  справки о депонировании рукописи (сборника научных работ, отчета о НИР)</t>
  </si>
  <si>
    <t>отпускных цен № 1 от 05.01.2026</t>
  </si>
  <si>
    <t xml:space="preserve">УТВЕРЖДЕНО </t>
  </si>
  <si>
    <t>Предоставление информации из отчётных материалов с согласия правообладателей с копированием на бумажный носитель (оплата бумажных копий производится согласно   п. 1.1.)</t>
  </si>
  <si>
    <t xml:space="preserve"> ГУ «БелИСА»</t>
  </si>
  <si>
    <t>на работы и услуги государственного учреждения «Белорусский институт системного анализа и информационного обеспечения научно-технической сферы» для юридических и физических лиц Республики Беларусь</t>
  </si>
  <si>
    <t>Размещение информации в научно- практическом журнале «Новости науки и технологий»</t>
  </si>
  <si>
    <t>на фирменном бланке ГУ «БелИСА»</t>
  </si>
  <si>
    <t>Приказ директора</t>
  </si>
  <si>
    <r>
      <t xml:space="preserve"> </t>
    </r>
    <r>
      <rPr>
        <sz val="15"/>
        <rFont val="Times New Roman"/>
        <family val="1"/>
        <charset val="204"/>
      </rPr>
      <t xml:space="preserve"> 06.01.2026 № 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</si>
</sst>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3.5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.5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/>
    <xf numFmtId="0" fontId="2" fillId="0" borderId="0" xfId="0" applyFont="1"/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1" applyFont="1"/>
    <xf numFmtId="0" fontId="8" fillId="0" borderId="0" xfId="0" applyFont="1"/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vertical="top" wrapText="1"/>
    </xf>
    <xf numFmtId="4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1" applyNumberFormat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14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1.%20&#1055;&#1077;&#1095;&#1072;&#1090;&#1100;.%20&#1050;&#1086;&#1087;&#1080;&#1088;&#1086;&#1074;&#1072;&#1085;&#1080;&#1077;.%20&#1057;&#1082;&#1072;&#1085;&#1080;&#1088;&#1086;&#1074;&#1072;&#1085;&#1080;&#1077;%20&#1076;&#1086;&#1082;&#1091;&#1084;&#1077;&#1085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2.%20&#1042;&#1099;&#1076;&#1072;&#1095;&#1072;%20&#1076;&#1091;&#1073;&#1083;&#1080;&#1082;&#1072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3.%20&#1044;&#1077;&#1087;&#1086;&#1085;&#1080;&#1088;&#1086;&#1074;&#1072;&#1085;&#1080;&#1077;%20&#1086;&#1076;&#1085;&#1086;&#1081;%20&#1085;&#1072;&#1091;&#1095;&#1085;&#1086;&#1081;%20&#1088;&#1091;&#1082;&#1086;&#1087;&#1080;&#1089;&#1080;%20(&#1089;&#1073;&#1086;&#1088;&#1085;&#1080;&#1082;&#1072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4.%20&#1055;&#1086;&#1076;&#1075;&#1086;&#1090;&#1086;&#1074;&#1082;&#1072;%20&#1087;&#1088;&#1086;&#1077;&#1082;&#1090;&#1072;%20&#1082;&#1086;&#1084;&#1087;&#1083;&#1077;&#1082;&#1090;&#1072;%20&#1076;&#1086;&#1082;&#1091;&#1084;&#1077;&#1085;&#1090;&#1086;&#107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5.%20&#1054;&#1087;&#1077;&#1088;&#1072;&#1090;&#1080;&#1074;&#1085;&#1099;&#1081;%20&#1087;&#1086;&#1080;&#1089;&#1082;%20&#1080;&#1085;&#1092;&#1086;&#1088;&#1084;&#1072;&#1094;&#108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7.3.%20&#1048;&#1085;&#1076;&#1080;&#1074;&#1080;&#1076;&#1091;&#1072;&#1083;&#1100;&#1085;&#1072;&#1103;%20&#1087;&#1086;&#1076;&#1075;&#1086;&#1090;&#1086;&#1074;&#1082;&#107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5;&#1069;&#1060;\2026\&#1042;&#1053;&#1045;&#1041;&#1070;&#1044;&#1046;&#1045;&#1058;&#1053;&#1067;&#1045;%20&#1058;&#1045;&#1052;&#1067;\&#1052;&#1072;&#1077;&#1088;\&#1056;&#1072;&#1079;&#1076;&#1077;&#1083;%207.4.%20&#1048;&#1085;&#1076;&#1080;&#1074;&#1080;&#1076;&#1091;&#1072;&#1083;&#1100;&#1085;&#1072;&#1103;%20&#1087;&#1086;&#1076;&#1075;&#1086;&#1090;&#1086;&#1074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округленная (2)"/>
      <sheetName val="калькуляция 1.1"/>
      <sheetName val="расчет зп"/>
      <sheetName val="калькуляция 1.2"/>
      <sheetName val="расчет зп (2)"/>
      <sheetName val="калькуляция 1.3"/>
      <sheetName val="расчет зп (3)"/>
      <sheetName val="калькуляция округленная"/>
      <sheetName val="расчет зп (4)"/>
      <sheetName val="ЗП 12 мес"/>
      <sheetName val="калькуляция"/>
      <sheetName val="прайс"/>
      <sheetName val="Лист4"/>
    </sheetNames>
    <sheetDataSet>
      <sheetData sheetId="0">
        <row r="23">
          <cell r="B23">
            <v>0.49</v>
          </cell>
          <cell r="C23">
            <v>2.25</v>
          </cell>
          <cell r="D23">
            <v>0.49</v>
          </cell>
          <cell r="E23">
            <v>0.73</v>
          </cell>
          <cell r="F23">
            <v>5.4</v>
          </cell>
          <cell r="G23">
            <v>1.5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округленная"/>
      <sheetName val="расчет зп"/>
      <sheetName val="калькуляция"/>
      <sheetName val="прайс"/>
      <sheetName val="Лист4"/>
    </sheetNames>
    <sheetDataSet>
      <sheetData sheetId="0">
        <row r="22">
          <cell r="B22">
            <v>21.91</v>
          </cell>
          <cell r="C22">
            <v>21.91</v>
          </cell>
          <cell r="D22">
            <v>22.05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прайс"/>
      <sheetName val="Лист4"/>
      <sheetName val="калькуляция округленная"/>
      <sheetName val="расчет зп"/>
    </sheetNames>
    <sheetDataSet>
      <sheetData sheetId="0" refreshError="1"/>
      <sheetData sheetId="1" refreshError="1"/>
      <sheetData sheetId="2" refreshError="1"/>
      <sheetData sheetId="3">
        <row r="22">
          <cell r="B22">
            <v>83.15</v>
          </cell>
          <cell r="C22">
            <v>101.24</v>
          </cell>
          <cell r="D22">
            <v>87.97</v>
          </cell>
          <cell r="E22">
            <v>21.57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прайс"/>
      <sheetName val="Лист4"/>
      <sheetName val="калькуляция округленная"/>
      <sheetName val="расчет зп"/>
    </sheetNames>
    <sheetDataSet>
      <sheetData sheetId="0" refreshError="1"/>
      <sheetData sheetId="1" refreshError="1"/>
      <sheetData sheetId="2" refreshError="1"/>
      <sheetData sheetId="3">
        <row r="22">
          <cell r="B22">
            <v>30.62</v>
          </cell>
          <cell r="C22">
            <v>46.97</v>
          </cell>
          <cell r="D22">
            <v>24.81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округленная"/>
      <sheetName val="расчет зп"/>
      <sheetName val="калькуляция"/>
      <sheetName val="прайс"/>
      <sheetName val="Лист4"/>
    </sheetNames>
    <sheetDataSet>
      <sheetData sheetId="0">
        <row r="22">
          <cell r="B22">
            <v>31.08</v>
          </cell>
          <cell r="C22">
            <v>33.01</v>
          </cell>
          <cell r="D22">
            <v>34.54</v>
          </cell>
          <cell r="E22">
            <v>30.56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округленная"/>
      <sheetName val="расчет зп"/>
      <sheetName val="калькуляция"/>
      <sheetName val="прайс"/>
      <sheetName val="Лист4"/>
    </sheetNames>
    <sheetDataSet>
      <sheetData sheetId="0">
        <row r="20">
          <cell r="B20">
            <v>163.87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округленная"/>
      <sheetName val="расчет зп"/>
      <sheetName val="калькуляция"/>
      <sheetName val="прайс"/>
      <sheetName val="Лист4"/>
    </sheetNames>
    <sheetDataSet>
      <sheetData sheetId="0">
        <row r="20">
          <cell r="B20">
            <v>153.11000000000001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BreakPreview" zoomScaleNormal="100" zoomScaleSheetLayoutView="100" workbookViewId="0">
      <selection activeCell="B20" sqref="B20:F20"/>
    </sheetView>
  </sheetViews>
  <sheetFormatPr defaultRowHeight="15" x14ac:dyDescent="0.25"/>
  <cols>
    <col min="1" max="1" width="7.85546875" customWidth="1"/>
    <col min="2" max="2" width="33.28515625" customWidth="1"/>
    <col min="3" max="3" width="13.5703125" customWidth="1"/>
    <col min="4" max="4" width="11.7109375" customWidth="1"/>
    <col min="5" max="5" width="8" customWidth="1"/>
    <col min="6" max="6" width="11.7109375" customWidth="1"/>
  </cols>
  <sheetData>
    <row r="1" spans="1:6" ht="18.75" x14ac:dyDescent="0.3">
      <c r="A1" s="2"/>
      <c r="B1" s="3"/>
      <c r="C1" s="3"/>
      <c r="D1" s="15" t="s">
        <v>82</v>
      </c>
      <c r="F1" s="4"/>
    </row>
    <row r="2" spans="1:6" ht="18.75" x14ac:dyDescent="0.3">
      <c r="A2" s="2"/>
      <c r="B2" s="3"/>
      <c r="C2" s="3"/>
      <c r="D2" s="16" t="s">
        <v>88</v>
      </c>
      <c r="F2" s="5"/>
    </row>
    <row r="3" spans="1:6" ht="18.75" x14ac:dyDescent="0.3">
      <c r="A3" s="2"/>
      <c r="B3" s="3"/>
      <c r="C3" s="3"/>
      <c r="D3" s="16" t="s">
        <v>84</v>
      </c>
      <c r="F3" s="5"/>
    </row>
    <row r="4" spans="1:6" ht="19.5" x14ac:dyDescent="0.3">
      <c r="A4" s="6"/>
      <c r="B4" s="6"/>
      <c r="C4" s="6"/>
      <c r="D4" s="16" t="s">
        <v>89</v>
      </c>
      <c r="F4" s="5"/>
    </row>
    <row r="5" spans="1:6" ht="18.75" x14ac:dyDescent="0.25">
      <c r="A5" s="6"/>
      <c r="B5" s="6"/>
      <c r="C5" s="6"/>
      <c r="D5" s="7"/>
      <c r="E5" s="7"/>
      <c r="F5" s="7"/>
    </row>
    <row r="6" spans="1:6" ht="18" customHeight="1" x14ac:dyDescent="0.25">
      <c r="A6" s="6"/>
      <c r="B6" s="38" t="s">
        <v>0</v>
      </c>
      <c r="C6" s="38"/>
      <c r="D6" s="38"/>
      <c r="E6" s="38"/>
      <c r="F6" s="7"/>
    </row>
    <row r="7" spans="1:6" ht="16.5" customHeight="1" x14ac:dyDescent="0.3">
      <c r="A7" s="19"/>
      <c r="B7" s="39" t="s">
        <v>81</v>
      </c>
      <c r="C7" s="39"/>
      <c r="D7" s="39"/>
      <c r="E7" s="39"/>
      <c r="F7" s="20"/>
    </row>
    <row r="8" spans="1:6" ht="79.5" customHeight="1" x14ac:dyDescent="0.25">
      <c r="A8" s="38" t="s">
        <v>85</v>
      </c>
      <c r="B8" s="38"/>
      <c r="C8" s="38"/>
      <c r="D8" s="38"/>
      <c r="E8" s="38"/>
      <c r="F8" s="38"/>
    </row>
    <row r="9" spans="1:6" ht="6" customHeight="1" x14ac:dyDescent="0.25">
      <c r="A9" s="6"/>
      <c r="B9" s="6"/>
      <c r="C9" s="6"/>
      <c r="D9" s="6"/>
      <c r="E9" s="6"/>
      <c r="F9" s="6"/>
    </row>
    <row r="10" spans="1:6" ht="49.5" customHeight="1" x14ac:dyDescent="0.25">
      <c r="A10" s="23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</row>
    <row r="11" spans="1:6" ht="17.25" x14ac:dyDescent="0.25">
      <c r="A11" s="30"/>
      <c r="B11" s="43" t="s">
        <v>65</v>
      </c>
      <c r="C11" s="43"/>
      <c r="D11" s="43"/>
      <c r="E11" s="43"/>
      <c r="F11" s="43"/>
    </row>
    <row r="12" spans="1:6" ht="16.5" customHeight="1" x14ac:dyDescent="0.25">
      <c r="A12" s="23" t="s">
        <v>7</v>
      </c>
      <c r="B12" s="22" t="s">
        <v>41</v>
      </c>
      <c r="C12" s="23" t="s">
        <v>51</v>
      </c>
      <c r="D12" s="21">
        <f>'[1]калькуляция округленная (2)'!$B$23</f>
        <v>0.49</v>
      </c>
      <c r="E12" s="21">
        <f>D12*20%</f>
        <v>9.8000000000000004E-2</v>
      </c>
      <c r="F12" s="21">
        <f>D12+E12</f>
        <v>0.58799999999999997</v>
      </c>
    </row>
    <row r="13" spans="1:6" ht="33" customHeight="1" x14ac:dyDescent="0.25">
      <c r="A13" s="36" t="s">
        <v>8</v>
      </c>
      <c r="B13" s="22" t="s">
        <v>42</v>
      </c>
      <c r="C13" s="23" t="s">
        <v>9</v>
      </c>
      <c r="D13" s="21">
        <f>'[1]калькуляция округленная (2)'!$C$23</f>
        <v>2.25</v>
      </c>
      <c r="E13" s="21">
        <f>D13*20%</f>
        <v>0.45</v>
      </c>
      <c r="F13" s="21">
        <f>D13+E13</f>
        <v>2.7</v>
      </c>
    </row>
    <row r="14" spans="1:6" ht="16.5" customHeight="1" x14ac:dyDescent="0.25">
      <c r="A14" s="23" t="s">
        <v>13</v>
      </c>
      <c r="B14" s="22" t="s">
        <v>43</v>
      </c>
      <c r="C14" s="23"/>
      <c r="D14" s="21"/>
      <c r="E14" s="21"/>
      <c r="F14" s="21"/>
    </row>
    <row r="15" spans="1:6" ht="16.5" customHeight="1" x14ac:dyDescent="0.25">
      <c r="A15" s="31"/>
      <c r="B15" s="22" t="s">
        <v>14</v>
      </c>
      <c r="C15" s="23" t="s">
        <v>9</v>
      </c>
      <c r="D15" s="21">
        <f>'[1]калькуляция округленная (2)'!$D$23</f>
        <v>0.49</v>
      </c>
      <c r="E15" s="21">
        <f t="shared" ref="E15:E23" si="0">D15*20%</f>
        <v>9.8000000000000004E-2</v>
      </c>
      <c r="F15" s="21">
        <f t="shared" ref="F15:F23" si="1">D15+E15</f>
        <v>0.58799999999999997</v>
      </c>
    </row>
    <row r="16" spans="1:6" ht="33" customHeight="1" x14ac:dyDescent="0.25">
      <c r="A16" s="31"/>
      <c r="B16" s="22" t="s">
        <v>87</v>
      </c>
      <c r="C16" s="23" t="s">
        <v>9</v>
      </c>
      <c r="D16" s="21">
        <f>'[1]калькуляция округленная (2)'!$E$23</f>
        <v>0.73</v>
      </c>
      <c r="E16" s="21">
        <f t="shared" si="0"/>
        <v>0.14599999999999999</v>
      </c>
      <c r="F16" s="21">
        <f t="shared" si="1"/>
        <v>0.876</v>
      </c>
    </row>
    <row r="17" spans="1:6" ht="16.5" customHeight="1" x14ac:dyDescent="0.25">
      <c r="A17" s="23" t="s">
        <v>15</v>
      </c>
      <c r="B17" s="22" t="s">
        <v>57</v>
      </c>
      <c r="C17" s="24"/>
      <c r="D17" s="25"/>
      <c r="E17" s="25"/>
      <c r="F17" s="25"/>
    </row>
    <row r="18" spans="1:6" ht="16.5" customHeight="1" x14ac:dyDescent="0.25">
      <c r="A18" s="32"/>
      <c r="B18" s="22" t="s">
        <v>52</v>
      </c>
      <c r="C18" s="23" t="s">
        <v>11</v>
      </c>
      <c r="D18" s="21">
        <f>'[1]калькуляция округленная (2)'!$F$23</f>
        <v>5.4</v>
      </c>
      <c r="E18" s="21">
        <f t="shared" si="0"/>
        <v>1.08</v>
      </c>
      <c r="F18" s="21">
        <f t="shared" si="1"/>
        <v>6.48</v>
      </c>
    </row>
    <row r="19" spans="1:6" ht="33" customHeight="1" x14ac:dyDescent="0.25">
      <c r="A19" s="32"/>
      <c r="B19" s="22" t="s">
        <v>45</v>
      </c>
      <c r="C19" s="23"/>
      <c r="D19" s="21">
        <f>'[1]калькуляция округленная (2)'!$G$23</f>
        <v>1.5</v>
      </c>
      <c r="E19" s="21">
        <f t="shared" si="0"/>
        <v>0.30000000000000004</v>
      </c>
      <c r="F19" s="21">
        <f t="shared" si="1"/>
        <v>1.8</v>
      </c>
    </row>
    <row r="20" spans="1:6" ht="18" customHeight="1" x14ac:dyDescent="0.25">
      <c r="A20" s="30"/>
      <c r="B20" s="44" t="s">
        <v>78</v>
      </c>
      <c r="C20" s="45"/>
      <c r="D20" s="45"/>
      <c r="E20" s="45"/>
      <c r="F20" s="45"/>
    </row>
    <row r="21" spans="1:6" ht="49.5" customHeight="1" x14ac:dyDescent="0.25">
      <c r="A21" s="36" t="s">
        <v>16</v>
      </c>
      <c r="B21" s="22" t="s">
        <v>44</v>
      </c>
      <c r="C21" s="23" t="s">
        <v>19</v>
      </c>
      <c r="D21" s="27">
        <f>'[2]калькуляция округленная'!$B$22</f>
        <v>21.91</v>
      </c>
      <c r="E21" s="21">
        <f t="shared" si="0"/>
        <v>4.3820000000000006</v>
      </c>
      <c r="F21" s="21">
        <f t="shared" si="1"/>
        <v>26.292000000000002</v>
      </c>
    </row>
    <row r="22" spans="1:6" ht="49.5" customHeight="1" x14ac:dyDescent="0.25">
      <c r="A22" s="36" t="s">
        <v>18</v>
      </c>
      <c r="B22" s="22" t="s">
        <v>17</v>
      </c>
      <c r="C22" s="23" t="s">
        <v>19</v>
      </c>
      <c r="D22" s="21">
        <f>'[2]калькуляция округленная'!$C$22</f>
        <v>21.91</v>
      </c>
      <c r="E22" s="21">
        <f t="shared" ref="E22" si="2">D22*20%</f>
        <v>4.3820000000000006</v>
      </c>
      <c r="F22" s="21">
        <f t="shared" ref="F22" si="3">D22+E22</f>
        <v>26.292000000000002</v>
      </c>
    </row>
    <row r="23" spans="1:6" ht="66.75" customHeight="1" x14ac:dyDescent="0.25">
      <c r="A23" s="36" t="s">
        <v>79</v>
      </c>
      <c r="B23" s="22" t="s">
        <v>80</v>
      </c>
      <c r="C23" s="23" t="s">
        <v>19</v>
      </c>
      <c r="D23" s="21">
        <f>'[2]калькуляция округленная'!$D$22</f>
        <v>22.05</v>
      </c>
      <c r="E23" s="21">
        <f t="shared" si="0"/>
        <v>4.41</v>
      </c>
      <c r="F23" s="21">
        <f t="shared" si="1"/>
        <v>26.46</v>
      </c>
    </row>
    <row r="24" spans="1:6" ht="16.5" customHeight="1" x14ac:dyDescent="0.25">
      <c r="A24" s="30"/>
      <c r="B24" s="46" t="s">
        <v>59</v>
      </c>
      <c r="C24" s="47"/>
      <c r="D24" s="47"/>
      <c r="E24" s="47"/>
      <c r="F24" s="47"/>
    </row>
    <row r="25" spans="1:6" ht="33" customHeight="1" x14ac:dyDescent="0.25">
      <c r="A25" s="36" t="s">
        <v>20</v>
      </c>
      <c r="B25" s="28" t="s">
        <v>72</v>
      </c>
      <c r="C25" s="29" t="s">
        <v>24</v>
      </c>
      <c r="D25" s="21">
        <f>'[3]калькуляция округленная'!$B$22</f>
        <v>83.15</v>
      </c>
      <c r="E25" s="21">
        <f t="shared" ref="E25:E28" si="4">D25*20%</f>
        <v>16.630000000000003</v>
      </c>
      <c r="F25" s="21">
        <f t="shared" ref="F25:F28" si="5">D25+E25</f>
        <v>99.78</v>
      </c>
    </row>
    <row r="26" spans="1:6" ht="33" customHeight="1" x14ac:dyDescent="0.25">
      <c r="A26" s="36" t="s">
        <v>21</v>
      </c>
      <c r="B26" s="28" t="s">
        <v>46</v>
      </c>
      <c r="C26" s="29" t="s">
        <v>25</v>
      </c>
      <c r="D26" s="21">
        <f>'[3]калькуляция округленная'!$C$22</f>
        <v>101.24</v>
      </c>
      <c r="E26" s="21">
        <f t="shared" si="4"/>
        <v>20.248000000000001</v>
      </c>
      <c r="F26" s="21">
        <f t="shared" si="5"/>
        <v>121.488</v>
      </c>
    </row>
    <row r="27" spans="1:6" ht="16.5" customHeight="1" x14ac:dyDescent="0.25">
      <c r="A27" s="23" t="s">
        <v>22</v>
      </c>
      <c r="B27" s="28" t="s">
        <v>47</v>
      </c>
      <c r="C27" s="29" t="s">
        <v>53</v>
      </c>
      <c r="D27" s="21">
        <f>'[3]калькуляция округленная'!$D$22</f>
        <v>87.97</v>
      </c>
      <c r="E27" s="21">
        <f t="shared" si="4"/>
        <v>17.594000000000001</v>
      </c>
      <c r="F27" s="21">
        <f t="shared" si="5"/>
        <v>105.56399999999999</v>
      </c>
    </row>
    <row r="28" spans="1:6" ht="66" customHeight="1" x14ac:dyDescent="0.25">
      <c r="A28" s="36" t="s">
        <v>23</v>
      </c>
      <c r="B28" s="28" t="s">
        <v>67</v>
      </c>
      <c r="C28" s="29" t="s">
        <v>48</v>
      </c>
      <c r="D28" s="21">
        <f>'[3]калькуляция округленная'!$E$22</f>
        <v>21.57</v>
      </c>
      <c r="E28" s="21">
        <f t="shared" si="4"/>
        <v>4.3140000000000001</v>
      </c>
      <c r="F28" s="21">
        <f t="shared" si="5"/>
        <v>25.884</v>
      </c>
    </row>
    <row r="29" spans="1:6" ht="33" customHeight="1" x14ac:dyDescent="0.25">
      <c r="A29" s="30"/>
      <c r="B29" s="46" t="s">
        <v>60</v>
      </c>
      <c r="C29" s="47"/>
      <c r="D29" s="47"/>
      <c r="E29" s="47"/>
      <c r="F29" s="47"/>
    </row>
    <row r="30" spans="1:6" ht="33" customHeight="1" x14ac:dyDescent="0.25">
      <c r="A30" s="36" t="s">
        <v>26</v>
      </c>
      <c r="B30" s="22" t="s">
        <v>54</v>
      </c>
      <c r="C30" s="23" t="s">
        <v>50</v>
      </c>
      <c r="D30" s="21">
        <f>'[4]калькуляция округленная'!$B$22</f>
        <v>30.62</v>
      </c>
      <c r="E30" s="21">
        <f t="shared" ref="E30:E32" si="6">D30*20%</f>
        <v>6.1240000000000006</v>
      </c>
      <c r="F30" s="21">
        <f t="shared" ref="F30:F32" si="7">D30+E30</f>
        <v>36.744</v>
      </c>
    </row>
    <row r="31" spans="1:6" ht="66" customHeight="1" x14ac:dyDescent="0.25">
      <c r="A31" s="36" t="s">
        <v>27</v>
      </c>
      <c r="B31" s="22" t="s">
        <v>56</v>
      </c>
      <c r="C31" s="23" t="s">
        <v>49</v>
      </c>
      <c r="D31" s="21">
        <f>'[4]калькуляция округленная'!$C$22</f>
        <v>46.97</v>
      </c>
      <c r="E31" s="21">
        <f t="shared" si="6"/>
        <v>9.3940000000000001</v>
      </c>
      <c r="F31" s="21">
        <f t="shared" si="7"/>
        <v>56.363999999999997</v>
      </c>
    </row>
    <row r="32" spans="1:6" ht="33" customHeight="1" x14ac:dyDescent="0.25">
      <c r="A32" s="36" t="s">
        <v>28</v>
      </c>
      <c r="B32" s="22" t="s">
        <v>68</v>
      </c>
      <c r="C32" s="23" t="s">
        <v>49</v>
      </c>
      <c r="D32" s="21">
        <f>'[4]калькуляция округленная'!$D$22</f>
        <v>24.81</v>
      </c>
      <c r="E32" s="21">
        <f t="shared" si="6"/>
        <v>4.9619999999999997</v>
      </c>
      <c r="F32" s="21">
        <f t="shared" si="7"/>
        <v>29.771999999999998</v>
      </c>
    </row>
    <row r="33" spans="1:6" ht="16.5" customHeight="1" x14ac:dyDescent="0.25">
      <c r="A33" s="33"/>
      <c r="B33" s="46" t="s">
        <v>62</v>
      </c>
      <c r="C33" s="47"/>
      <c r="D33" s="47"/>
      <c r="E33" s="47"/>
      <c r="F33" s="47"/>
    </row>
    <row r="34" spans="1:6" ht="151.5" customHeight="1" x14ac:dyDescent="0.25">
      <c r="A34" s="36" t="s">
        <v>29</v>
      </c>
      <c r="B34" s="22" t="s">
        <v>69</v>
      </c>
      <c r="C34" s="23" t="s">
        <v>48</v>
      </c>
      <c r="D34" s="21">
        <f>'[5]калькуляция округленная'!$B$22</f>
        <v>31.08</v>
      </c>
      <c r="E34" s="21">
        <f t="shared" ref="E34" si="8">D34*20%</f>
        <v>6.2160000000000002</v>
      </c>
      <c r="F34" s="21">
        <f t="shared" ref="F34" si="9">D34+E34</f>
        <v>37.295999999999999</v>
      </c>
    </row>
    <row r="35" spans="1:6" ht="115.5" customHeight="1" x14ac:dyDescent="0.25">
      <c r="A35" s="36" t="s">
        <v>30</v>
      </c>
      <c r="B35" s="22" t="s">
        <v>83</v>
      </c>
      <c r="C35" s="23" t="s">
        <v>48</v>
      </c>
      <c r="D35" s="21">
        <f>'[5]калькуляция округленная'!$C$22</f>
        <v>33.01</v>
      </c>
      <c r="E35" s="21">
        <f t="shared" ref="E35:E37" si="10">D35*20%</f>
        <v>6.6020000000000003</v>
      </c>
      <c r="F35" s="21">
        <f t="shared" ref="F35:F37" si="11">D35+E35</f>
        <v>39.611999999999995</v>
      </c>
    </row>
    <row r="36" spans="1:6" ht="66.75" customHeight="1" x14ac:dyDescent="0.25">
      <c r="A36" s="36" t="s">
        <v>31</v>
      </c>
      <c r="B36" s="22" t="s">
        <v>40</v>
      </c>
      <c r="C36" s="23" t="s">
        <v>48</v>
      </c>
      <c r="D36" s="27">
        <f>'[5]калькуляция округленная'!$D$22</f>
        <v>34.54</v>
      </c>
      <c r="E36" s="21">
        <f t="shared" si="10"/>
        <v>6.9080000000000004</v>
      </c>
      <c r="F36" s="21">
        <f t="shared" si="11"/>
        <v>41.448</v>
      </c>
    </row>
    <row r="37" spans="1:6" ht="84.75" customHeight="1" x14ac:dyDescent="0.25">
      <c r="A37" s="36" t="s">
        <v>32</v>
      </c>
      <c r="B37" s="22" t="s">
        <v>33</v>
      </c>
      <c r="C37" s="23" t="s">
        <v>48</v>
      </c>
      <c r="D37" s="21">
        <f>'[5]калькуляция округленная'!$E$22</f>
        <v>30.56</v>
      </c>
      <c r="E37" s="21">
        <f t="shared" si="10"/>
        <v>6.1120000000000001</v>
      </c>
      <c r="F37" s="21">
        <f t="shared" si="11"/>
        <v>36.671999999999997</v>
      </c>
    </row>
    <row r="38" spans="1:6" ht="33" customHeight="1" x14ac:dyDescent="0.25">
      <c r="A38" s="30"/>
      <c r="B38" s="44" t="s">
        <v>64</v>
      </c>
      <c r="C38" s="45"/>
      <c r="D38" s="45"/>
      <c r="E38" s="45"/>
      <c r="F38" s="45"/>
    </row>
    <row r="39" spans="1:6" ht="49.5" customHeight="1" x14ac:dyDescent="0.25">
      <c r="A39" s="36" t="s">
        <v>34</v>
      </c>
      <c r="B39" s="26" t="s">
        <v>70</v>
      </c>
      <c r="C39" s="23" t="s">
        <v>39</v>
      </c>
      <c r="D39" s="40" t="s">
        <v>12</v>
      </c>
      <c r="E39" s="40"/>
      <c r="F39" s="40"/>
    </row>
    <row r="40" spans="1:6" ht="99.75" customHeight="1" x14ac:dyDescent="0.25">
      <c r="A40" s="36" t="s">
        <v>35</v>
      </c>
      <c r="B40" s="26" t="s">
        <v>74</v>
      </c>
      <c r="C40" s="23" t="s">
        <v>71</v>
      </c>
      <c r="D40" s="40" t="s">
        <v>12</v>
      </c>
      <c r="E40" s="40"/>
      <c r="F40" s="40"/>
    </row>
    <row r="41" spans="1:6" ht="19.5" customHeight="1" x14ac:dyDescent="0.25">
      <c r="A41" s="32"/>
      <c r="B41" s="48" t="s">
        <v>61</v>
      </c>
      <c r="C41" s="49"/>
      <c r="D41" s="49"/>
      <c r="E41" s="49"/>
      <c r="F41" s="49"/>
    </row>
    <row r="42" spans="1:6" ht="67.5" customHeight="1" x14ac:dyDescent="0.25">
      <c r="A42" s="36" t="s">
        <v>36</v>
      </c>
      <c r="B42" s="26" t="s">
        <v>73</v>
      </c>
      <c r="C42" s="23" t="s">
        <v>71</v>
      </c>
      <c r="D42" s="40" t="s">
        <v>12</v>
      </c>
      <c r="E42" s="40"/>
      <c r="F42" s="40"/>
    </row>
    <row r="43" spans="1:6" ht="66" customHeight="1" x14ac:dyDescent="0.25">
      <c r="A43" s="36" t="s">
        <v>37</v>
      </c>
      <c r="B43" s="26" t="s">
        <v>75</v>
      </c>
      <c r="C43" s="23" t="s">
        <v>55</v>
      </c>
      <c r="D43" s="40" t="s">
        <v>12</v>
      </c>
      <c r="E43" s="40"/>
      <c r="F43" s="40"/>
    </row>
    <row r="44" spans="1:6" ht="133.5" customHeight="1" x14ac:dyDescent="0.25">
      <c r="A44" s="36" t="s">
        <v>38</v>
      </c>
      <c r="B44" s="26" t="s">
        <v>63</v>
      </c>
      <c r="C44" s="23" t="s">
        <v>58</v>
      </c>
      <c r="D44" s="21">
        <f>'[6]калькуляция округленная'!$B$20</f>
        <v>163.87</v>
      </c>
      <c r="E44" s="21">
        <f t="shared" ref="E44" si="12">D44*20%</f>
        <v>32.774000000000001</v>
      </c>
      <c r="F44" s="21">
        <f>D44+E44</f>
        <v>196.64400000000001</v>
      </c>
    </row>
    <row r="45" spans="1:6" ht="116.25" customHeight="1" x14ac:dyDescent="0.25">
      <c r="A45" s="36" t="s">
        <v>76</v>
      </c>
      <c r="B45" s="34" t="s">
        <v>77</v>
      </c>
      <c r="C45" s="23" t="s">
        <v>58</v>
      </c>
      <c r="D45" s="21">
        <f>'[7]калькуляция округленная'!$B$20</f>
        <v>153.11000000000001</v>
      </c>
      <c r="E45" s="21">
        <f t="shared" ref="E45" si="13">D45*20%</f>
        <v>30.622000000000003</v>
      </c>
      <c r="F45" s="21">
        <f>D45+E45</f>
        <v>183.73200000000003</v>
      </c>
    </row>
    <row r="46" spans="1:6" ht="16.5" customHeight="1" x14ac:dyDescent="0.25">
      <c r="A46" s="35"/>
      <c r="B46" s="41" t="s">
        <v>66</v>
      </c>
      <c r="C46" s="42"/>
      <c r="D46" s="42"/>
      <c r="E46" s="42"/>
      <c r="F46" s="42"/>
    </row>
    <row r="47" spans="1:6" ht="54.75" customHeight="1" x14ac:dyDescent="0.25">
      <c r="A47" s="37" t="s">
        <v>10</v>
      </c>
      <c r="B47" s="26" t="s">
        <v>86</v>
      </c>
      <c r="C47" s="23"/>
      <c r="D47" s="40" t="s">
        <v>12</v>
      </c>
      <c r="E47" s="40"/>
      <c r="F47" s="40"/>
    </row>
    <row r="48" spans="1:6" ht="20.25" hidden="1" customHeight="1" x14ac:dyDescent="0.25">
      <c r="A48" s="8"/>
      <c r="B48" s="9"/>
      <c r="C48" s="10"/>
      <c r="D48" s="11"/>
      <c r="E48" s="12"/>
      <c r="F48" s="12"/>
    </row>
    <row r="49" spans="1:6" ht="22.5" customHeight="1" x14ac:dyDescent="0.25">
      <c r="A49" s="8"/>
      <c r="B49" s="9"/>
      <c r="C49" s="10"/>
      <c r="D49" s="11"/>
      <c r="E49" s="12"/>
      <c r="F49" s="12"/>
    </row>
    <row r="50" spans="1:6" ht="36" customHeight="1" x14ac:dyDescent="0.3">
      <c r="A50" s="17"/>
      <c r="B50" s="13"/>
      <c r="C50" s="3"/>
      <c r="D50" s="13"/>
      <c r="E50" s="18"/>
      <c r="F50" s="14"/>
    </row>
    <row r="51" spans="1:6" x14ac:dyDescent="0.25">
      <c r="A51" s="1"/>
      <c r="B51" s="1"/>
      <c r="C51" s="1"/>
      <c r="D51" s="1"/>
    </row>
    <row r="52" spans="1:6" x14ac:dyDescent="0.25">
      <c r="A52" s="1"/>
      <c r="B52" s="1"/>
      <c r="C52" s="1"/>
      <c r="D52" s="1"/>
    </row>
  </sheetData>
  <mergeCells count="16">
    <mergeCell ref="A8:F8"/>
    <mergeCell ref="B7:E7"/>
    <mergeCell ref="B6:E6"/>
    <mergeCell ref="B11:F11"/>
    <mergeCell ref="D47:F47"/>
    <mergeCell ref="B20:F20"/>
    <mergeCell ref="B29:F29"/>
    <mergeCell ref="B33:F33"/>
    <mergeCell ref="B38:F38"/>
    <mergeCell ref="B41:F41"/>
    <mergeCell ref="D43:F43"/>
    <mergeCell ref="D39:F39"/>
    <mergeCell ref="D40:F40"/>
    <mergeCell ref="D42:F42"/>
    <mergeCell ref="B24:F24"/>
    <mergeCell ref="B46:F46"/>
  </mergeCells>
  <pageMargins left="1.1811023622047245" right="0.31496062992125984" top="0.74803149606299213" bottom="0.74803149606299213" header="0.31496062992125984" footer="0.31496062992125984"/>
  <pageSetup paperSize="9" scale="99" fitToHeight="0" orientation="portrait" horizontalDpi="4294967294" verticalDpi="4294967294" r:id="rId1"/>
  <headerFooter differentFirst="1">
    <oddHeader>&amp;C&amp;"Times New Roman,обычный"&amp;14&amp;P</oddHeader>
  </headerFooter>
  <rowBreaks count="2" manualBreakCount="2">
    <brk id="27" max="5" man="1"/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6" sqref="G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Шеин Марина</dc:creator>
  <cp:lastModifiedBy>Маер Евгений</cp:lastModifiedBy>
  <cp:lastPrinted>2026-01-30T08:11:40Z</cp:lastPrinted>
  <dcterms:created xsi:type="dcterms:W3CDTF">2015-02-09T08:50:07Z</dcterms:created>
  <dcterms:modified xsi:type="dcterms:W3CDTF">2026-01-30T08:11:56Z</dcterms:modified>
</cp:coreProperties>
</file>